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naz\OneDrive\Documentos\ANA LÚCIA_2025\COMISSÃO DOCENTE\"/>
    </mc:Choice>
  </mc:AlternateContent>
  <xr:revisionPtr revIDLastSave="0" documentId="8_{A856CBCA-707D-4996-9F53-D4AFE7FA7EB8}" xr6:coauthVersionLast="47" xr6:coauthVersionMax="47" xr10:uidLastSave="{00000000-0000-0000-0000-000000000000}"/>
  <bookViews>
    <workbookView xWindow="-108" yWindow="-108" windowWidth="23256" windowHeight="12456" xr2:uid="{C986D85B-ED95-42DC-8DE9-B657032A1B97}"/>
  </bookViews>
  <sheets>
    <sheet name="Informações gerais" sheetId="6" r:id="rId1"/>
    <sheet name="1.Ensino e Apoio" sheetId="1" r:id="rId2"/>
    <sheet name="2.Orientação" sheetId="2" r:id="rId3"/>
    <sheet name="3.Publicação" sheetId="3" r:id="rId4"/>
    <sheet name="4.Bônus" sheetId="4" r:id="rId5"/>
    <sheet name="Total" sheetId="5" r:id="rId6"/>
    <sheet name="Tipos de PTT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D28" i="3"/>
  <c r="D25" i="1"/>
  <c r="D26" i="1" s="1"/>
  <c r="G20" i="2"/>
  <c r="G21" i="2"/>
  <c r="G22" i="2"/>
  <c r="G23" i="2"/>
  <c r="F10" i="1" l="1"/>
  <c r="F11" i="1"/>
  <c r="F12" i="1"/>
  <c r="F13" i="1"/>
  <c r="F14" i="1"/>
  <c r="F15" i="1"/>
  <c r="F16" i="1"/>
  <c r="D27" i="1"/>
  <c r="C25" i="1"/>
  <c r="G24" i="2"/>
  <c r="G25" i="2"/>
  <c r="G26" i="2"/>
  <c r="G27" i="2"/>
  <c r="G28" i="2"/>
  <c r="G29" i="2"/>
  <c r="G30" i="2"/>
  <c r="G31" i="2"/>
  <c r="G32" i="2"/>
  <c r="G33" i="2"/>
  <c r="G34" i="2"/>
  <c r="G35" i="2"/>
  <c r="D29" i="3"/>
  <c r="C6" i="5" s="1"/>
  <c r="C26" i="1" l="1"/>
  <c r="C27" i="1" s="1"/>
  <c r="F17" i="1"/>
  <c r="G36" i="2"/>
  <c r="G37" i="2"/>
  <c r="C5" i="5" s="1"/>
  <c r="C30" i="1" l="1"/>
  <c r="C31" i="1" s="1"/>
  <c r="C4" i="5" s="1"/>
  <c r="C8" i="5" s="1"/>
</calcChain>
</file>

<file path=xl/sharedStrings.xml><?xml version="1.0" encoding="utf-8"?>
<sst xmlns="http://schemas.openxmlformats.org/spreadsheetml/2006/main" count="129" uniqueCount="112">
  <si>
    <t>1. O indice será composto por uma parcela que avalia o ensino na pós-graduação e a participação docente nas atividades acadêmicas do PEA, em particular em suas comissões permanentes</t>
  </si>
  <si>
    <r>
      <rPr>
        <sz val="14"/>
        <color theme="1"/>
        <rFont val="Times New Roman"/>
        <family val="1"/>
      </rPr>
      <t>I</t>
    </r>
    <r>
      <rPr>
        <sz val="10"/>
        <color theme="1"/>
        <rFont val="Calibri"/>
        <family val="2"/>
        <scheme val="minor"/>
      </rPr>
      <t>Doc</t>
    </r>
  </si>
  <si>
    <t>Valor máximo (teto)</t>
  </si>
  <si>
    <t>pontos</t>
  </si>
  <si>
    <t>ponto</t>
  </si>
  <si>
    <t>Pontuação proposta:</t>
  </si>
  <si>
    <t>Livro</t>
  </si>
  <si>
    <t>Capítulo de livro</t>
  </si>
  <si>
    <t>Artigo no extrato Qualis A, com alunos do PEA</t>
  </si>
  <si>
    <t>Artigo no extrato Qualis A, sem alunos do PEA</t>
  </si>
  <si>
    <t>Artigo  no extrato Qualis B, com alunos do PEA</t>
  </si>
  <si>
    <t>Artigo no extrato Qualis B, sem alunos do PEA</t>
  </si>
  <si>
    <t>O professor deve preencher a tabela abaixo com 8 produtos selecionados no bienio de avaliação</t>
  </si>
  <si>
    <t>Pontos atribuídos</t>
  </si>
  <si>
    <t>TOTAL</t>
  </si>
  <si>
    <t>TOTAL (sem teto)</t>
  </si>
  <si>
    <t>TOTAL FINAL (com teto em 5)</t>
  </si>
  <si>
    <t>Tipo</t>
  </si>
  <si>
    <t>Publicação (incluir DOI, se disponível)</t>
  </si>
  <si>
    <t>Obs1: podem ser escolhidas várias produções de um mesmo tipo, como, por exemplo, 4 artigos no extrato A, publicados com alunos PEA</t>
  </si>
  <si>
    <t>Obs2: células pintadas de cinza contém formulas ou parâmetros pré-definidos e não devem ser editadas</t>
  </si>
  <si>
    <t>Produção Qualificada</t>
  </si>
  <si>
    <t>Orientações</t>
  </si>
  <si>
    <t>Bônus</t>
  </si>
  <si>
    <t>Se o professor for:</t>
  </si>
  <si>
    <t xml:space="preserve">Pesquisador do CNPq </t>
  </si>
  <si>
    <t>Cientista do Nosso Estado - FAPERJ</t>
  </si>
  <si>
    <t>Coordenador do PEA</t>
  </si>
  <si>
    <t>Coordenador de Projeto Internacional</t>
  </si>
  <si>
    <t>Pontuação</t>
  </si>
  <si>
    <t>Vice Coordenador do PEA</t>
  </si>
  <si>
    <t>Ex-coordenador do PEA</t>
  </si>
  <si>
    <t>Ex-Vice Coordenador do PEA</t>
  </si>
  <si>
    <t>Ensino</t>
  </si>
  <si>
    <t>Publicações</t>
  </si>
  <si>
    <t>Total</t>
  </si>
  <si>
    <t>Obs: a célula pintadas de verde deve conter a pontuação que o professor apurou, conforme tabela acima proposta.</t>
  </si>
  <si>
    <t>Orientações concluídas no período de avaliação (2 últimos anos)</t>
  </si>
  <si>
    <t>Orientações em andamento no período de avaliação (2 últimos anos)</t>
  </si>
  <si>
    <t>Orientação de D.Sc. concluída</t>
  </si>
  <si>
    <t>Orientação de M.Sc. concluída</t>
  </si>
  <si>
    <t xml:space="preserve">Orientação de M.Sc. em andamento </t>
  </si>
  <si>
    <t>Orientação de D.Sc. em andamento, na fase inicial de pesquisa</t>
  </si>
  <si>
    <t xml:space="preserve">Orientação de D.Sc. em andamento, após qualificação, </t>
  </si>
  <si>
    <t>por semestre, por aluno, no período de 2 anos de avaliação</t>
  </si>
  <si>
    <t>por tese defendida no período de 2 anos de avaliação</t>
  </si>
  <si>
    <t>por dissertação defendidano período de 2 anos de avaliação</t>
  </si>
  <si>
    <t>Apuração de pontos</t>
  </si>
  <si>
    <t>Nome do aluno</t>
  </si>
  <si>
    <r>
      <t xml:space="preserve">Nível </t>
    </r>
    <r>
      <rPr>
        <sz val="10"/>
        <color rgb="FFFF0000"/>
        <rFont val="Calibri"/>
        <family val="2"/>
        <scheme val="minor"/>
      </rPr>
      <t>(MSc ou DSc)</t>
    </r>
  </si>
  <si>
    <r>
      <t xml:space="preserve">Pontuação -base </t>
    </r>
    <r>
      <rPr>
        <sz val="10"/>
        <color rgb="FFFF0000"/>
        <rFont val="Calibri"/>
        <family val="2"/>
        <scheme val="minor"/>
      </rPr>
      <t>(para um semestre)</t>
    </r>
  </si>
  <si>
    <t>O professor deve preencher a tabela abaixo com todos os orientados no período de avaliação</t>
  </si>
  <si>
    <t>Obs1: células pintadas de cinza contém formulas ou parâmetros pré-definidos e não devem ser editadas</t>
  </si>
  <si>
    <t>Obs2: células pintadas de verde devem conter a pontuação-base, conforme tabela acima</t>
  </si>
  <si>
    <t>TOTAL FINAL (com teto em 3)</t>
  </si>
  <si>
    <t>Espera-se que o Docente do PEA dê, pelo menos, uma disciplina de 45h por ano e participe de, pelo menos, uma comissão</t>
  </si>
  <si>
    <t>O professor deve preencher a tabela abaixo com todos as disciplinas ministradas no período de 2 anos de avaliação, com a respectiva carga horária total</t>
  </si>
  <si>
    <t>Disciplinas</t>
  </si>
  <si>
    <t>Ano/período</t>
  </si>
  <si>
    <t>Carga Horária total</t>
  </si>
  <si>
    <t>Soma</t>
  </si>
  <si>
    <t>O professor deve preencher a tabela abaixo com a sua participação em comissões do PEA,no período de 2 anos de avaliação, informando o total de meses de participação</t>
  </si>
  <si>
    <t>Comissão</t>
  </si>
  <si>
    <t>Meses de participação no ano 1</t>
  </si>
  <si>
    <t>Meses de participação no ano 2</t>
  </si>
  <si>
    <t>Cada comissão atribuirá mais 45h por ano, proporcionais ao tempo de participação do docente em cada ano</t>
  </si>
  <si>
    <t>Transformação em horas</t>
  </si>
  <si>
    <t>Teto de horas (45 por ano)</t>
  </si>
  <si>
    <t>Pontuação do Item, somando aulas e comissões (sem teto)</t>
  </si>
  <si>
    <t>Pontuação final com teto em 2</t>
  </si>
  <si>
    <t>Carga horária da disciplina</t>
  </si>
  <si>
    <r>
      <t xml:space="preserve">Percentual de participação </t>
    </r>
    <r>
      <rPr>
        <sz val="10"/>
        <color rgb="FFFF0000"/>
        <rFont val="Calibri"/>
        <family val="2"/>
        <scheme val="minor"/>
      </rPr>
      <t>(no caso de disciplinas divididas)</t>
    </r>
  </si>
  <si>
    <t>Obs3: células pintadas de verde devem conter a pontuação que o professor apurou, conforme tabela acima</t>
  </si>
  <si>
    <t>Obs2: células pintadas de verde devem conter as informações prestadas pelo professor</t>
  </si>
  <si>
    <r>
      <rPr>
        <sz val="14"/>
        <color theme="4" tint="-0.499984740745262"/>
        <rFont val="Times New Roman"/>
        <family val="1"/>
      </rPr>
      <t>i</t>
    </r>
    <r>
      <rPr>
        <sz val="10"/>
        <color theme="4" tint="-0.499984740745262"/>
        <rFont val="Calibri"/>
        <family val="2"/>
        <scheme val="minor"/>
      </rPr>
      <t>E</t>
    </r>
  </si>
  <si>
    <r>
      <rPr>
        <sz val="14"/>
        <color theme="4" tint="-0.499984740745262"/>
        <rFont val="Times New Roman"/>
        <family val="1"/>
      </rPr>
      <t>i</t>
    </r>
    <r>
      <rPr>
        <sz val="10"/>
        <color theme="4" tint="-0.499984740745262"/>
        <rFont val="Calibri"/>
        <family val="2"/>
        <scheme val="minor"/>
      </rPr>
      <t>O</t>
    </r>
  </si>
  <si>
    <r>
      <rPr>
        <sz val="14"/>
        <color theme="4" tint="-0.499984740745262"/>
        <rFont val="Times New Roman"/>
        <family val="1"/>
      </rPr>
      <t>i</t>
    </r>
    <r>
      <rPr>
        <sz val="10"/>
        <color theme="4" tint="-0.499984740745262"/>
        <rFont val="Calibri"/>
        <family val="2"/>
        <scheme val="minor"/>
      </rPr>
      <t>P</t>
    </r>
  </si>
  <si>
    <r>
      <rPr>
        <sz val="14"/>
        <color theme="4" tint="-0.499984740745262"/>
        <rFont val="Times New Roman"/>
        <family val="1"/>
      </rPr>
      <t>i</t>
    </r>
    <r>
      <rPr>
        <sz val="10"/>
        <color theme="4" tint="-0.499984740745262"/>
        <rFont val="Calibri"/>
        <family val="2"/>
        <scheme val="minor"/>
      </rPr>
      <t>+</t>
    </r>
  </si>
  <si>
    <r>
      <rPr>
        <b/>
        <sz val="14"/>
        <color theme="1"/>
        <rFont val="Times New Roman"/>
        <family val="1"/>
      </rPr>
      <t>I</t>
    </r>
    <r>
      <rPr>
        <b/>
        <sz val="10"/>
        <color theme="1"/>
        <rFont val="Calibri"/>
        <family val="2"/>
        <scheme val="minor"/>
      </rPr>
      <t>doc</t>
    </r>
  </si>
  <si>
    <r>
      <t>Status da Orientação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Calibri"/>
        <family val="2"/>
        <scheme val="minor"/>
      </rPr>
      <t xml:space="preserve">(andamento - </t>
    </r>
    <r>
      <rPr>
        <b/>
        <sz val="12"/>
        <color rgb="FFFF0000"/>
        <rFont val="Calibri"/>
        <family val="2"/>
        <scheme val="minor"/>
      </rPr>
      <t>A</t>
    </r>
    <r>
      <rPr>
        <sz val="10"/>
        <color rgb="FFFF0000"/>
        <rFont val="Calibri"/>
        <family val="2"/>
        <scheme val="minor"/>
      </rPr>
      <t xml:space="preserve">, andamento após qualificação - </t>
    </r>
    <r>
      <rPr>
        <b/>
        <sz val="12"/>
        <color rgb="FFFF0000"/>
        <rFont val="Calibri"/>
        <family val="2"/>
        <scheme val="minor"/>
      </rPr>
      <t>Q</t>
    </r>
    <r>
      <rPr>
        <sz val="10"/>
        <color rgb="FFFF0000"/>
        <rFont val="Calibri"/>
        <family val="2"/>
        <scheme val="minor"/>
      </rPr>
      <t xml:space="preserve">, Concluída - </t>
    </r>
    <r>
      <rPr>
        <b/>
        <sz val="12"/>
        <color rgb="FFFF0000"/>
        <rFont val="Calibri"/>
        <family val="2"/>
        <scheme val="minor"/>
      </rPr>
      <t>C</t>
    </r>
    <r>
      <rPr>
        <sz val="10"/>
        <color rgb="FFFF0000"/>
        <rFont val="Calibri"/>
        <family val="2"/>
        <scheme val="minor"/>
      </rPr>
      <t>)</t>
    </r>
  </si>
  <si>
    <r>
      <t xml:space="preserve">Número de semestres </t>
    </r>
    <r>
      <rPr>
        <sz val="10"/>
        <color rgb="FFFF0000"/>
        <rFont val="Calibri"/>
        <family val="2"/>
        <scheme val="minor"/>
      </rPr>
      <t>(para o caso de orientação em andamento; se a orientação estiver concluída, entre com "x)</t>
    </r>
  </si>
  <si>
    <t>Item proposto como forma de valorização e manutenção da história do PEA.</t>
  </si>
  <si>
    <t>... (se necessário, inserir linha acima)</t>
  </si>
  <si>
    <t>Artigo em congresso com aluno PEA</t>
  </si>
  <si>
    <t>Patente ou Registro</t>
  </si>
  <si>
    <t>+1</t>
  </si>
  <si>
    <t>Artigo com JCR &gt; 1, ainda sem Qualis, com alunos do PEA</t>
  </si>
  <si>
    <t>Artigo com JCR &gt; 1, ainda sem Qualis, sem alunos do PEA</t>
  </si>
  <si>
    <r>
      <t xml:space="preserve">Produto Tecnológico relevante </t>
    </r>
    <r>
      <rPr>
        <b/>
        <sz val="11"/>
        <color rgb="FFFF0000"/>
        <rFont val="Calibri"/>
        <family val="2"/>
        <scheme val="minor"/>
      </rPr>
      <t>(VER TABELA CAPES)</t>
    </r>
  </si>
  <si>
    <t>Pontuação auto-atribuída (máximo 1,0):</t>
  </si>
  <si>
    <r>
      <t xml:space="preserve">Para o caso de Jovens doutores, o </t>
    </r>
    <r>
      <rPr>
        <i/>
        <sz val="14"/>
        <rFont val="Times New Roman"/>
        <family val="1"/>
      </rPr>
      <t>I</t>
    </r>
    <r>
      <rPr>
        <i/>
        <sz val="10"/>
        <rFont val="Calibri"/>
        <family val="2"/>
        <scheme val="minor"/>
      </rPr>
      <t>Doc</t>
    </r>
    <r>
      <rPr>
        <i/>
        <sz val="11"/>
        <rFont val="Calibri"/>
        <family val="2"/>
        <scheme val="minor"/>
      </rPr>
      <t xml:space="preserve">  desejável seria de 6,5 pontos. Para fins de permanência, define-se uma faixa aceitável de até menos 10%. O desligamento ocorrerá para quem estiver abaixo desse limite mínimo (&lt;5.8). </t>
    </r>
  </si>
  <si>
    <r>
      <t xml:space="preserve">Nesse contexto, o </t>
    </r>
    <r>
      <rPr>
        <i/>
        <sz val="14"/>
        <rFont val="Times New Roman"/>
        <family val="1"/>
      </rPr>
      <t>I</t>
    </r>
    <r>
      <rPr>
        <i/>
        <sz val="10"/>
        <rFont val="Calibri"/>
        <family val="2"/>
        <scheme val="minor"/>
      </rPr>
      <t>Doc</t>
    </r>
    <r>
      <rPr>
        <i/>
        <sz val="11"/>
        <rFont val="Calibri"/>
        <family val="2"/>
        <scheme val="minor"/>
      </rPr>
      <t xml:space="preserve">  tem valor esperado de 0 a 10 pontos, podendo receber um bônus de até mais um ponto, sendo desejável a obtenção de 7 pontos. Para fins de permanência, define-se uma faixa aceitável de até menos 10%. O desligamento ocorrerá para quem estiver abaixo desse limite mínimo(&lt;6.3). </t>
    </r>
  </si>
  <si>
    <t>Tipo de Produto</t>
  </si>
  <si>
    <t>Produto bibliográfico</t>
  </si>
  <si>
    <t>Ativos de Propriedade Intelectual</t>
  </si>
  <si>
    <t>Tecnologia social</t>
  </si>
  <si>
    <t>Curso de formação profissional</t>
  </si>
  <si>
    <t>Produto de editoração</t>
  </si>
  <si>
    <t>Software/Aplicativo (Programa de computador)</t>
  </si>
  <si>
    <t>Evento organizado</t>
  </si>
  <si>
    <t>Norma ou Marco regulatório</t>
  </si>
  <si>
    <t>Relatório técnico conclusivo</t>
  </si>
  <si>
    <t>Manual/Protocolo</t>
  </si>
  <si>
    <t>Base de dados técnico-científica</t>
  </si>
  <si>
    <t>Carta, mapa ou similar</t>
  </si>
  <si>
    <t>Processo/Tecnologia e Produto/Material não patenteável</t>
  </si>
  <si>
    <t>Tipos de Produto Técnico-Tecnológico considerados pela Área de Engenharias I</t>
  </si>
  <si>
    <t>Ensino e Apoio ao PEA</t>
  </si>
  <si>
    <t xml:space="preserve">- Esta planilha propõe o cálculo de um índice, que pretende mensurar, com indicadores aproximados, o desempenho docente para fins de permanência no Programa de Engenharia Ambiental - PEA. O período de avaliação se refere aos dois anos anteriores </t>
  </si>
  <si>
    <t>2. A segunda parcela avalia a participação docente na orientação de alunos de MSc e DSc</t>
  </si>
  <si>
    <r>
      <t xml:space="preserve">3. A parcela 3 utiliza um dado número de publicações (8 publicações nesta versão do </t>
    </r>
    <r>
      <rPr>
        <sz val="14"/>
        <color theme="4" tint="-0.499984740745262"/>
        <rFont val="Times New Roman"/>
        <family val="1"/>
      </rPr>
      <t>I</t>
    </r>
    <r>
      <rPr>
        <sz val="10"/>
        <color theme="4" tint="-0.499984740745262"/>
        <rFont val="Calibri"/>
        <family val="2"/>
        <scheme val="minor"/>
      </rPr>
      <t>doc</t>
    </r>
    <r>
      <rPr>
        <sz val="11"/>
        <color theme="4" tint="-0.499984740745262"/>
        <rFont val="Calibri"/>
        <family val="2"/>
        <scheme val="minor"/>
      </rPr>
      <t>), escolhidas pelo próprio professor como representativas de sua produção e estas publicações serão pontuadas tomando como base uma aproximação dos pesos utilizados pela CAPES, na FICHA DE AVALIAÇÃO ÁREA DAS ENGENHARIAS I. Nessa ficha, a publicação de artigos é o item mais significativo na avaliação da qualidade das atividades de pesquisa e da produção intelectual do corpo docente no programa, com a seguinte distribuição de pesos: 2.4.1  Produção qualificada do PPG em periódicos científicos = 60%;  2.4.2 Produção qualificada docente = 15%;  2.4.3 Presença do PPG nos estratos A1 e A2 = 5%;  2.4.4 Produção relativa a livros científicos e de referência = 10%;  2.4.5 Quantidade ponderada dos produtos técnicos/tecnológicos indicados pelo PPG = 10%. Obs: note-se que publicações em anais de eventos aparece apenas na produção discente, na ficha CAPES.</t>
    </r>
  </si>
  <si>
    <t>4. Por fim, considerou-se um bônus para pesquisadores CNPq e FAPERJ, Coordenadores e ex-coordenadores do PEA e Coordenadores de projetos internacionais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</si>
</sst>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Calibri"/>
      <family val="1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1"/>
      <scheme val="minor"/>
    </font>
    <font>
      <sz val="14"/>
      <color theme="4" tint="-0.499984740745262"/>
      <name val="Times New Roman"/>
      <family val="1"/>
    </font>
    <font>
      <sz val="10"/>
      <color theme="4" tint="-0.499984740745262"/>
      <name val="Calibri"/>
      <family val="2"/>
      <scheme val="minor"/>
    </font>
    <font>
      <b/>
      <sz val="11"/>
      <color theme="1"/>
      <name val="Calibri"/>
      <family val="1"/>
      <scheme val="minor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name val="Times New Roman"/>
      <family val="1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2" fontId="0" fillId="0" borderId="0" xfId="0" applyNumberFormat="1" applyAlignment="1">
      <alignment horizontal="center"/>
    </xf>
    <xf numFmtId="0" fontId="6" fillId="0" borderId="0" xfId="0" applyFont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2" fontId="0" fillId="3" borderId="1" xfId="0" applyNumberForma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8" xfId="0" applyBorder="1"/>
    <xf numFmtId="0" fontId="2" fillId="6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/>
    <xf numFmtId="0" fontId="7" fillId="0" borderId="0" xfId="0" quotePrefix="1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19" fillId="0" borderId="0" xfId="0" applyFont="1"/>
    <xf numFmtId="164" fontId="0" fillId="0" borderId="0" xfId="0" applyNumberFormat="1" applyAlignment="1">
      <alignment horizontal="center" vertical="center"/>
    </xf>
    <xf numFmtId="0" fontId="24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24" fillId="0" borderId="0" xfId="0" applyFont="1" applyAlignment="1">
      <alignment wrapText="1"/>
    </xf>
    <xf numFmtId="0" fontId="24" fillId="0" borderId="1" xfId="0" applyFont="1" applyBorder="1" applyAlignment="1">
      <alignment wrapText="1"/>
    </xf>
    <xf numFmtId="0" fontId="24" fillId="0" borderId="0" xfId="0" applyFont="1" applyAlignment="1">
      <alignment horizontal="justify" vertical="center"/>
    </xf>
    <xf numFmtId="0" fontId="24" fillId="0" borderId="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/>
    </xf>
    <xf numFmtId="0" fontId="24" fillId="0" borderId="15" xfId="0" applyFont="1" applyBorder="1" applyAlignment="1">
      <alignment wrapText="1"/>
    </xf>
    <xf numFmtId="0" fontId="0" fillId="0" borderId="1" xfId="0" applyBorder="1" applyAlignment="1">
      <alignment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0" fontId="21" fillId="0" borderId="0" xfId="0" quotePrefix="1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4378-20AD-4139-B8B9-0A4AC075314E}">
  <dimension ref="B1:N11"/>
  <sheetViews>
    <sheetView tabSelected="1" topLeftCell="A6" workbookViewId="0">
      <selection activeCell="B7" sqref="B7:K7"/>
    </sheetView>
  </sheetViews>
  <sheetFormatPr defaultRowHeight="14.4" x14ac:dyDescent="0.3"/>
  <cols>
    <col min="13" max="13" width="12.109375" customWidth="1"/>
  </cols>
  <sheetData>
    <row r="1" spans="2:14" ht="48" customHeight="1" x14ac:dyDescent="0.3">
      <c r="B1" s="73" t="s">
        <v>108</v>
      </c>
      <c r="C1" s="73"/>
      <c r="D1" s="73"/>
      <c r="E1" s="73"/>
      <c r="F1" s="73"/>
      <c r="G1" s="73"/>
      <c r="H1" s="73"/>
      <c r="I1" s="73"/>
      <c r="J1" s="73"/>
      <c r="K1" s="73"/>
    </row>
    <row r="2" spans="2:14" ht="14.25" customHeight="1" x14ac:dyDescent="0.3"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45"/>
    </row>
    <row r="3" spans="2:14" ht="43.2" x14ac:dyDescent="0.3">
      <c r="L3" s="48" t="s">
        <v>78</v>
      </c>
      <c r="M3" s="49" t="s">
        <v>2</v>
      </c>
    </row>
    <row r="4" spans="2:14" ht="45" customHeight="1" x14ac:dyDescent="0.3">
      <c r="B4" s="74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46" t="s">
        <v>74</v>
      </c>
      <c r="M4" s="47">
        <v>2</v>
      </c>
      <c r="N4" s="47" t="s">
        <v>3</v>
      </c>
    </row>
    <row r="5" spans="2:14" ht="46.5" customHeight="1" x14ac:dyDescent="0.3">
      <c r="B5" s="74" t="s">
        <v>109</v>
      </c>
      <c r="C5" s="74"/>
      <c r="D5" s="74"/>
      <c r="E5" s="74"/>
      <c r="F5" s="74"/>
      <c r="G5" s="74"/>
      <c r="H5" s="74"/>
      <c r="I5" s="74"/>
      <c r="J5" s="74"/>
      <c r="K5" s="74"/>
      <c r="L5" s="46" t="s">
        <v>75</v>
      </c>
      <c r="M5" s="47">
        <v>3</v>
      </c>
      <c r="N5" s="47" t="s">
        <v>3</v>
      </c>
    </row>
    <row r="6" spans="2:14" ht="170.25" customHeight="1" x14ac:dyDescent="0.3">
      <c r="B6" s="74" t="s">
        <v>110</v>
      </c>
      <c r="C6" s="74"/>
      <c r="D6" s="74"/>
      <c r="E6" s="74"/>
      <c r="F6" s="74"/>
      <c r="G6" s="74"/>
      <c r="H6" s="74"/>
      <c r="I6" s="74"/>
      <c r="J6" s="74"/>
      <c r="K6" s="74"/>
      <c r="L6" s="46" t="s">
        <v>76</v>
      </c>
      <c r="M6" s="47">
        <v>5</v>
      </c>
      <c r="N6" s="47" t="s">
        <v>3</v>
      </c>
    </row>
    <row r="7" spans="2:14" ht="45.75" customHeight="1" x14ac:dyDescent="0.3">
      <c r="B7" s="74" t="s">
        <v>111</v>
      </c>
      <c r="C7" s="74"/>
      <c r="D7" s="74"/>
      <c r="E7" s="74"/>
      <c r="F7" s="74"/>
      <c r="G7" s="74"/>
      <c r="H7" s="74"/>
      <c r="I7" s="74"/>
      <c r="J7" s="74"/>
      <c r="K7" s="74"/>
      <c r="L7" s="46" t="s">
        <v>77</v>
      </c>
      <c r="M7" s="56" t="s">
        <v>85</v>
      </c>
      <c r="N7" s="47" t="s">
        <v>4</v>
      </c>
    </row>
    <row r="8" spans="2:14" x14ac:dyDescent="0.3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2:14" ht="68.25" customHeight="1" x14ac:dyDescent="0.3">
      <c r="B9" s="72" t="s">
        <v>91</v>
      </c>
      <c r="C9" s="72"/>
      <c r="D9" s="72"/>
      <c r="E9" s="72"/>
      <c r="F9" s="72"/>
      <c r="G9" s="72"/>
      <c r="H9" s="72"/>
      <c r="I9" s="72"/>
      <c r="J9" s="72"/>
      <c r="K9" s="72"/>
      <c r="L9" s="42"/>
      <c r="M9" s="42"/>
      <c r="N9" s="42"/>
    </row>
    <row r="10" spans="2:14" ht="63.6" customHeight="1" x14ac:dyDescent="0.3">
      <c r="B10" s="72" t="s">
        <v>90</v>
      </c>
      <c r="C10" s="72"/>
      <c r="D10" s="72"/>
      <c r="E10" s="72"/>
      <c r="F10" s="72"/>
      <c r="G10" s="72"/>
      <c r="H10" s="72"/>
      <c r="I10" s="72"/>
      <c r="J10" s="72"/>
      <c r="K10" s="72"/>
      <c r="L10" s="42"/>
      <c r="M10" s="42"/>
      <c r="N10" s="42"/>
    </row>
    <row r="11" spans="2:14" x14ac:dyDescent="0.3">
      <c r="B11" s="57"/>
    </row>
  </sheetData>
  <mergeCells count="7">
    <mergeCell ref="B10:K10"/>
    <mergeCell ref="B9:K9"/>
    <mergeCell ref="B1:K1"/>
    <mergeCell ref="B4:K4"/>
    <mergeCell ref="B5:K5"/>
    <mergeCell ref="B6:K6"/>
    <mergeCell ref="B7:K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M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0FB2-FD5B-4A0E-A448-69F89693C177}">
  <dimension ref="A1:J35"/>
  <sheetViews>
    <sheetView topLeftCell="A21" zoomScale="115" zoomScaleNormal="115" workbookViewId="0">
      <selection activeCell="B3" sqref="B3:J3"/>
    </sheetView>
  </sheetViews>
  <sheetFormatPr defaultRowHeight="14.4" x14ac:dyDescent="0.3"/>
  <cols>
    <col min="2" max="2" width="58.33203125" customWidth="1"/>
    <col min="3" max="3" width="15.109375" customWidth="1"/>
    <col min="4" max="4" width="14.6640625" customWidth="1"/>
    <col min="5" max="5" width="21.44140625" customWidth="1"/>
    <col min="6" max="6" width="14.33203125" customWidth="1"/>
  </cols>
  <sheetData>
    <row r="1" spans="1:10" ht="32.25" customHeight="1" x14ac:dyDescent="0.3">
      <c r="B1" s="15" t="s">
        <v>107</v>
      </c>
    </row>
    <row r="3" spans="1:10" x14ac:dyDescent="0.3">
      <c r="B3" s="75" t="s">
        <v>55</v>
      </c>
      <c r="C3" s="75"/>
      <c r="D3" s="75"/>
      <c r="E3" s="75"/>
      <c r="F3" s="75"/>
      <c r="G3" s="75"/>
      <c r="H3" s="75"/>
      <c r="I3" s="75"/>
      <c r="J3" s="75"/>
    </row>
    <row r="4" spans="1:10" x14ac:dyDescent="0.3">
      <c r="B4" t="s">
        <v>65</v>
      </c>
    </row>
    <row r="6" spans="1:10" x14ac:dyDescent="0.3">
      <c r="B6" s="76" t="s">
        <v>56</v>
      </c>
      <c r="C6" s="76"/>
      <c r="D6" s="76"/>
      <c r="E6" s="76"/>
      <c r="F6" s="76"/>
      <c r="G6" s="76"/>
      <c r="H6" s="76"/>
      <c r="I6" s="76"/>
      <c r="J6" s="76"/>
    </row>
    <row r="8" spans="1:10" ht="46.5" customHeight="1" x14ac:dyDescent="0.3">
      <c r="B8" s="38" t="s">
        <v>57</v>
      </c>
      <c r="C8" s="31" t="s">
        <v>58</v>
      </c>
      <c r="D8" s="31" t="s">
        <v>70</v>
      </c>
      <c r="E8" s="31" t="s">
        <v>71</v>
      </c>
      <c r="F8" s="31" t="s">
        <v>59</v>
      </c>
    </row>
    <row r="9" spans="1:10" ht="15.6" x14ac:dyDescent="0.3">
      <c r="A9">
        <v>1</v>
      </c>
      <c r="B9" s="63"/>
      <c r="C9" s="26"/>
      <c r="D9" s="53"/>
      <c r="E9" s="54"/>
      <c r="F9" s="39"/>
    </row>
    <row r="10" spans="1:10" x14ac:dyDescent="0.3">
      <c r="A10">
        <v>2</v>
      </c>
      <c r="B10" s="40"/>
      <c r="C10" s="26"/>
      <c r="D10" s="53"/>
      <c r="E10" s="54"/>
      <c r="F10" s="39">
        <f t="shared" ref="F10:F16" si="0">D10*E10</f>
        <v>0</v>
      </c>
    </row>
    <row r="11" spans="1:10" x14ac:dyDescent="0.3">
      <c r="A11">
        <v>3</v>
      </c>
      <c r="B11" s="40"/>
      <c r="C11" s="26"/>
      <c r="D11" s="53"/>
      <c r="E11" s="53"/>
      <c r="F11" s="39">
        <f t="shared" si="0"/>
        <v>0</v>
      </c>
    </row>
    <row r="12" spans="1:10" x14ac:dyDescent="0.3">
      <c r="A12">
        <v>4</v>
      </c>
      <c r="B12" s="40"/>
      <c r="C12" s="26"/>
      <c r="D12" s="53"/>
      <c r="E12" s="53"/>
      <c r="F12" s="39">
        <f t="shared" si="0"/>
        <v>0</v>
      </c>
    </row>
    <row r="13" spans="1:10" x14ac:dyDescent="0.3">
      <c r="A13">
        <v>5</v>
      </c>
      <c r="B13" s="40"/>
      <c r="C13" s="26"/>
      <c r="D13" s="53"/>
      <c r="E13" s="53"/>
      <c r="F13" s="39">
        <f t="shared" si="0"/>
        <v>0</v>
      </c>
    </row>
    <row r="14" spans="1:10" x14ac:dyDescent="0.3">
      <c r="A14">
        <v>6</v>
      </c>
      <c r="B14" s="40"/>
      <c r="C14" s="26"/>
      <c r="D14" s="53"/>
      <c r="E14" s="53"/>
      <c r="F14" s="39">
        <f t="shared" si="0"/>
        <v>0</v>
      </c>
    </row>
    <row r="15" spans="1:10" x14ac:dyDescent="0.3">
      <c r="A15">
        <v>7</v>
      </c>
      <c r="B15" s="40"/>
      <c r="C15" s="26"/>
      <c r="D15" s="53"/>
      <c r="E15" s="53"/>
      <c r="F15" s="39">
        <f t="shared" si="0"/>
        <v>0</v>
      </c>
    </row>
    <row r="16" spans="1:10" x14ac:dyDescent="0.3">
      <c r="A16">
        <v>8</v>
      </c>
      <c r="B16" s="55" t="s">
        <v>82</v>
      </c>
      <c r="C16" s="26"/>
      <c r="D16" s="53"/>
      <c r="E16" s="53"/>
      <c r="F16" s="39">
        <f t="shared" si="0"/>
        <v>0</v>
      </c>
    </row>
    <row r="17" spans="1:10" x14ac:dyDescent="0.3">
      <c r="E17" s="34" t="s">
        <v>60</v>
      </c>
      <c r="F17" s="35">
        <f>SUM(F9:F16)</f>
        <v>0</v>
      </c>
    </row>
    <row r="19" spans="1:10" x14ac:dyDescent="0.3">
      <c r="B19" s="76" t="s">
        <v>61</v>
      </c>
      <c r="C19" s="76"/>
      <c r="D19" s="76"/>
      <c r="E19" s="76"/>
      <c r="F19" s="76"/>
      <c r="G19" s="76"/>
      <c r="H19" s="76"/>
      <c r="I19" s="76"/>
      <c r="J19" s="76"/>
    </row>
    <row r="21" spans="1:10" ht="45.75" customHeight="1" x14ac:dyDescent="0.3">
      <c r="B21" s="36" t="s">
        <v>62</v>
      </c>
      <c r="C21" s="37" t="s">
        <v>63</v>
      </c>
      <c r="D21" s="37" t="s">
        <v>64</v>
      </c>
    </row>
    <row r="22" spans="1:10" ht="15.6" x14ac:dyDescent="0.3">
      <c r="A22">
        <v>1</v>
      </c>
      <c r="B22" s="63"/>
      <c r="C22" s="53"/>
      <c r="D22" s="53"/>
    </row>
    <row r="23" spans="1:10" ht="15.6" x14ac:dyDescent="0.3">
      <c r="A23">
        <v>2</v>
      </c>
      <c r="B23" s="63"/>
      <c r="C23" s="53"/>
      <c r="D23" s="53"/>
    </row>
    <row r="24" spans="1:10" ht="15.6" x14ac:dyDescent="0.3">
      <c r="A24">
        <v>3</v>
      </c>
      <c r="B24" s="62"/>
      <c r="C24" s="53"/>
      <c r="D24" s="53"/>
    </row>
    <row r="25" spans="1:10" x14ac:dyDescent="0.3">
      <c r="B25" s="6" t="s">
        <v>60</v>
      </c>
      <c r="C25" s="41">
        <f>SUM(C22:C24)</f>
        <v>0</v>
      </c>
      <c r="D25" s="41">
        <f>SUM(D22:D24)</f>
        <v>0</v>
      </c>
    </row>
    <row r="26" spans="1:10" x14ac:dyDescent="0.3">
      <c r="B26" s="6" t="s">
        <v>66</v>
      </c>
      <c r="C26" s="41">
        <f>(C25/12)*45</f>
        <v>0</v>
      </c>
      <c r="D26" s="41">
        <f>(D25/12)*45</f>
        <v>0</v>
      </c>
    </row>
    <row r="27" spans="1:10" x14ac:dyDescent="0.3">
      <c r="B27" s="6" t="s">
        <v>67</v>
      </c>
      <c r="C27" s="41">
        <f>IF(C26&gt;45,45,C26)</f>
        <v>0</v>
      </c>
      <c r="D27" s="41">
        <f>IF(D26&gt;45,45,D26)</f>
        <v>0</v>
      </c>
    </row>
    <row r="30" spans="1:10" x14ac:dyDescent="0.3">
      <c r="B30" s="32" t="s">
        <v>68</v>
      </c>
      <c r="C30" s="41">
        <f>(F17+C27+D27)/90</f>
        <v>0</v>
      </c>
    </row>
    <row r="31" spans="1:10" x14ac:dyDescent="0.3">
      <c r="B31" s="32" t="s">
        <v>69</v>
      </c>
      <c r="C31" s="41">
        <f>IF(C30&gt;2,2,C30)</f>
        <v>0</v>
      </c>
    </row>
    <row r="34" spans="2:2" ht="28.8" x14ac:dyDescent="0.3">
      <c r="B34" s="13" t="s">
        <v>52</v>
      </c>
    </row>
    <row r="35" spans="2:2" ht="28.8" x14ac:dyDescent="0.3">
      <c r="B35" s="18" t="s">
        <v>73</v>
      </c>
    </row>
  </sheetData>
  <mergeCells count="3">
    <mergeCell ref="B3:J3"/>
    <mergeCell ref="B6:J6"/>
    <mergeCell ref="B19:J1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BDC6-93C7-4A75-AC92-EFDA7D40A1D6}">
  <dimension ref="B1:G39"/>
  <sheetViews>
    <sheetView workbookViewId="0">
      <selection activeCell="E11" sqref="E11"/>
    </sheetView>
  </sheetViews>
  <sheetFormatPr defaultRowHeight="14.4" x14ac:dyDescent="0.3"/>
  <cols>
    <col min="2" max="2" width="62.5546875" customWidth="1"/>
    <col min="3" max="3" width="17.44140625" customWidth="1"/>
    <col min="4" max="4" width="54.44140625" customWidth="1"/>
    <col min="5" max="5" width="23" customWidth="1"/>
    <col min="6" max="6" width="19.6640625" customWidth="1"/>
    <col min="7" max="7" width="18.5546875" customWidth="1"/>
  </cols>
  <sheetData>
    <row r="1" spans="2:7" ht="30" customHeight="1" x14ac:dyDescent="0.3">
      <c r="B1" s="15" t="s">
        <v>22</v>
      </c>
    </row>
    <row r="3" spans="2:7" x14ac:dyDescent="0.3">
      <c r="B3" s="16" t="s">
        <v>38</v>
      </c>
      <c r="C3" s="17" t="s">
        <v>29</v>
      </c>
    </row>
    <row r="4" spans="2:7" x14ac:dyDescent="0.3">
      <c r="B4" s="27" t="s">
        <v>41</v>
      </c>
      <c r="C4" s="2">
        <v>0.2</v>
      </c>
      <c r="D4" s="28" t="s">
        <v>44</v>
      </c>
    </row>
    <row r="5" spans="2:7" x14ac:dyDescent="0.3">
      <c r="B5" s="27" t="s">
        <v>42</v>
      </c>
      <c r="C5" s="2">
        <v>0.2</v>
      </c>
      <c r="D5" s="28" t="s">
        <v>44</v>
      </c>
    </row>
    <row r="6" spans="2:7" x14ac:dyDescent="0.3">
      <c r="B6" s="27" t="s">
        <v>43</v>
      </c>
      <c r="C6" s="2">
        <v>0.3</v>
      </c>
      <c r="D6" s="28" t="s">
        <v>44</v>
      </c>
    </row>
    <row r="8" spans="2:7" x14ac:dyDescent="0.3">
      <c r="B8" s="16" t="s">
        <v>37</v>
      </c>
      <c r="C8" s="17" t="s">
        <v>29</v>
      </c>
    </row>
    <row r="9" spans="2:7" x14ac:dyDescent="0.3">
      <c r="B9" s="27" t="s">
        <v>40</v>
      </c>
      <c r="C9" s="2">
        <v>0.6</v>
      </c>
      <c r="D9" t="s">
        <v>46</v>
      </c>
    </row>
    <row r="10" spans="2:7" x14ac:dyDescent="0.3">
      <c r="B10" s="27" t="s">
        <v>39</v>
      </c>
      <c r="C10" s="58">
        <v>1</v>
      </c>
      <c r="D10" t="s">
        <v>45</v>
      </c>
    </row>
    <row r="12" spans="2:7" x14ac:dyDescent="0.3">
      <c r="B12" s="76" t="s">
        <v>51</v>
      </c>
      <c r="C12" s="76"/>
      <c r="D12" s="76"/>
    </row>
    <row r="14" spans="2:7" x14ac:dyDescent="0.3">
      <c r="B14" s="29" t="s">
        <v>47</v>
      </c>
    </row>
    <row r="15" spans="2:7" ht="77.25" customHeight="1" x14ac:dyDescent="0.3">
      <c r="B15" s="31" t="s">
        <v>48</v>
      </c>
      <c r="C15" s="31" t="s">
        <v>49</v>
      </c>
      <c r="D15" s="31" t="s">
        <v>79</v>
      </c>
      <c r="E15" s="31" t="s">
        <v>80</v>
      </c>
      <c r="F15" s="31" t="s">
        <v>50</v>
      </c>
      <c r="G15" s="31" t="s">
        <v>13</v>
      </c>
    </row>
    <row r="16" spans="2:7" ht="20.100000000000001" customHeight="1" x14ac:dyDescent="0.3">
      <c r="B16" s="3"/>
      <c r="C16" s="26"/>
      <c r="D16" s="26"/>
      <c r="E16" s="26"/>
      <c r="F16" s="53"/>
      <c r="G16" s="33"/>
    </row>
    <row r="17" spans="2:7" ht="20.100000000000001" customHeight="1" x14ac:dyDescent="0.3">
      <c r="B17" s="59"/>
      <c r="C17" s="26"/>
      <c r="D17" s="26"/>
      <c r="E17" s="26"/>
      <c r="F17" s="53"/>
      <c r="G17" s="33"/>
    </row>
    <row r="18" spans="2:7" ht="20.100000000000001" customHeight="1" x14ac:dyDescent="0.3">
      <c r="B18" s="59"/>
      <c r="C18" s="26"/>
      <c r="D18" s="26"/>
      <c r="E18" s="26"/>
      <c r="F18" s="53"/>
      <c r="G18" s="33"/>
    </row>
    <row r="19" spans="2:7" ht="20.100000000000001" customHeight="1" x14ac:dyDescent="0.3">
      <c r="B19" s="59"/>
      <c r="C19" s="60"/>
      <c r="D19" s="26"/>
      <c r="E19" s="26"/>
      <c r="F19" s="53"/>
      <c r="G19" s="33"/>
    </row>
    <row r="20" spans="2:7" ht="20.100000000000001" customHeight="1" x14ac:dyDescent="0.3">
      <c r="B20" s="61"/>
      <c r="D20" s="26"/>
      <c r="E20" s="26"/>
      <c r="F20" s="53"/>
      <c r="G20" s="33">
        <f t="shared" ref="G20:G23" si="0">IF(D20="C",F20,F20*E20)</f>
        <v>0</v>
      </c>
    </row>
    <row r="21" spans="2:7" ht="20.100000000000001" customHeight="1" x14ac:dyDescent="0.3">
      <c r="B21" s="3"/>
      <c r="C21" s="60"/>
      <c r="D21" s="26"/>
      <c r="E21" s="26"/>
      <c r="F21" s="53"/>
      <c r="G21" s="33">
        <f t="shared" si="0"/>
        <v>0</v>
      </c>
    </row>
    <row r="22" spans="2:7" ht="20.100000000000001" customHeight="1" x14ac:dyDescent="0.3">
      <c r="B22" s="3"/>
      <c r="C22" s="26"/>
      <c r="D22" s="26"/>
      <c r="E22" s="26"/>
      <c r="F22" s="53"/>
      <c r="G22" s="33">
        <f t="shared" si="0"/>
        <v>0</v>
      </c>
    </row>
    <row r="23" spans="2:7" ht="20.100000000000001" customHeight="1" x14ac:dyDescent="0.3">
      <c r="B23" s="3"/>
      <c r="C23" s="26"/>
      <c r="D23" s="26"/>
      <c r="E23" s="26"/>
      <c r="F23" s="53"/>
      <c r="G23" s="33">
        <f t="shared" si="0"/>
        <v>0</v>
      </c>
    </row>
    <row r="24" spans="2:7" ht="20.100000000000001" customHeight="1" x14ac:dyDescent="0.3">
      <c r="B24" s="3"/>
      <c r="C24" s="26"/>
      <c r="D24" s="26"/>
      <c r="E24" s="26"/>
      <c r="F24" s="53"/>
      <c r="G24" s="33">
        <f t="shared" ref="G24:G35" si="1">F24*E24</f>
        <v>0</v>
      </c>
    </row>
    <row r="25" spans="2:7" ht="20.100000000000001" customHeight="1" x14ac:dyDescent="0.3">
      <c r="B25" s="3"/>
      <c r="C25" s="26"/>
      <c r="D25" s="26"/>
      <c r="E25" s="26"/>
      <c r="F25" s="53"/>
      <c r="G25" s="33">
        <f t="shared" si="1"/>
        <v>0</v>
      </c>
    </row>
    <row r="26" spans="2:7" ht="20.100000000000001" customHeight="1" x14ac:dyDescent="0.3">
      <c r="B26" s="3"/>
      <c r="C26" s="26"/>
      <c r="D26" s="26"/>
      <c r="E26" s="26"/>
      <c r="F26" s="53"/>
      <c r="G26" s="33">
        <f t="shared" si="1"/>
        <v>0</v>
      </c>
    </row>
    <row r="27" spans="2:7" ht="20.100000000000001" customHeight="1" x14ac:dyDescent="0.3">
      <c r="B27" s="3"/>
      <c r="C27" s="26"/>
      <c r="D27" s="26"/>
      <c r="E27" s="26"/>
      <c r="F27" s="53"/>
      <c r="G27" s="33">
        <f t="shared" si="1"/>
        <v>0</v>
      </c>
    </row>
    <row r="28" spans="2:7" ht="20.100000000000001" customHeight="1" x14ac:dyDescent="0.3">
      <c r="B28" s="3"/>
      <c r="C28" s="26"/>
      <c r="D28" s="26"/>
      <c r="E28" s="26"/>
      <c r="F28" s="53"/>
      <c r="G28" s="33">
        <f t="shared" si="1"/>
        <v>0</v>
      </c>
    </row>
    <row r="29" spans="2:7" ht="20.100000000000001" customHeight="1" x14ac:dyDescent="0.3">
      <c r="B29" s="3"/>
      <c r="C29" s="26"/>
      <c r="D29" s="26"/>
      <c r="E29" s="26"/>
      <c r="F29" s="53"/>
      <c r="G29" s="33">
        <f t="shared" si="1"/>
        <v>0</v>
      </c>
    </row>
    <row r="30" spans="2:7" ht="20.100000000000001" customHeight="1" x14ac:dyDescent="0.3">
      <c r="B30" s="3"/>
      <c r="C30" s="26"/>
      <c r="D30" s="26"/>
      <c r="E30" s="26"/>
      <c r="F30" s="53"/>
      <c r="G30" s="33">
        <f t="shared" si="1"/>
        <v>0</v>
      </c>
    </row>
    <row r="31" spans="2:7" ht="20.100000000000001" customHeight="1" x14ac:dyDescent="0.3">
      <c r="B31" s="3"/>
      <c r="C31" s="26"/>
      <c r="D31" s="26"/>
      <c r="E31" s="26"/>
      <c r="F31" s="53"/>
      <c r="G31" s="33">
        <f t="shared" si="1"/>
        <v>0</v>
      </c>
    </row>
    <row r="32" spans="2:7" ht="20.100000000000001" customHeight="1" x14ac:dyDescent="0.3">
      <c r="B32" s="3"/>
      <c r="C32" s="26"/>
      <c r="D32" s="26"/>
      <c r="E32" s="26"/>
      <c r="F32" s="53"/>
      <c r="G32" s="33">
        <f t="shared" si="1"/>
        <v>0</v>
      </c>
    </row>
    <row r="33" spans="2:7" ht="20.100000000000001" customHeight="1" x14ac:dyDescent="0.3">
      <c r="B33" s="3"/>
      <c r="C33" s="26"/>
      <c r="D33" s="26"/>
      <c r="E33" s="26"/>
      <c r="F33" s="53"/>
      <c r="G33" s="33">
        <f t="shared" si="1"/>
        <v>0</v>
      </c>
    </row>
    <row r="34" spans="2:7" ht="20.100000000000001" customHeight="1" x14ac:dyDescent="0.3">
      <c r="B34" s="3"/>
      <c r="C34" s="26"/>
      <c r="D34" s="26"/>
      <c r="E34" s="26"/>
      <c r="F34" s="53"/>
      <c r="G34" s="33">
        <f t="shared" si="1"/>
        <v>0</v>
      </c>
    </row>
    <row r="35" spans="2:7" ht="20.100000000000001" customHeight="1" x14ac:dyDescent="0.3">
      <c r="B35" s="55" t="s">
        <v>82</v>
      </c>
      <c r="C35" s="26"/>
      <c r="D35" s="26"/>
      <c r="E35" s="26"/>
      <c r="F35" s="53"/>
      <c r="G35" s="33">
        <f t="shared" si="1"/>
        <v>0</v>
      </c>
    </row>
    <row r="36" spans="2:7" ht="20.100000000000001" customHeight="1" x14ac:dyDescent="0.3">
      <c r="E36" s="79" t="s">
        <v>15</v>
      </c>
      <c r="F36" s="80"/>
      <c r="G36" s="11">
        <f>SUM(G16:G35)</f>
        <v>0</v>
      </c>
    </row>
    <row r="37" spans="2:7" ht="20.100000000000001" customHeight="1" x14ac:dyDescent="0.3">
      <c r="E37" s="77" t="s">
        <v>54</v>
      </c>
      <c r="F37" s="78"/>
      <c r="G37" s="11">
        <f>IF(SUM(G16:G35)&gt;3,3,SUM(G16:G35))</f>
        <v>0</v>
      </c>
    </row>
    <row r="38" spans="2:7" ht="28.8" x14ac:dyDescent="0.3">
      <c r="B38" s="13" t="s">
        <v>52</v>
      </c>
    </row>
    <row r="39" spans="2:7" ht="28.8" x14ac:dyDescent="0.3">
      <c r="B39" s="18" t="s">
        <v>53</v>
      </c>
    </row>
  </sheetData>
  <mergeCells count="3">
    <mergeCell ref="E37:F37"/>
    <mergeCell ref="E36:F36"/>
    <mergeCell ref="B12:D12"/>
  </mergeCells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4A246-83C1-4924-B45F-EE4A60DD2177}">
  <dimension ref="A1:D33"/>
  <sheetViews>
    <sheetView topLeftCell="A21" workbookViewId="0">
      <selection activeCell="E14" sqref="E14"/>
    </sheetView>
  </sheetViews>
  <sheetFormatPr defaultRowHeight="14.4" x14ac:dyDescent="0.3"/>
  <cols>
    <col min="2" max="2" width="101.44140625" customWidth="1"/>
    <col min="3" max="3" width="43.44140625" customWidth="1"/>
    <col min="4" max="4" width="19.44140625" customWidth="1"/>
  </cols>
  <sheetData>
    <row r="1" spans="1:3" ht="32.25" customHeight="1" x14ac:dyDescent="0.3">
      <c r="B1" s="15" t="s">
        <v>21</v>
      </c>
    </row>
    <row r="3" spans="1:3" x14ac:dyDescent="0.3">
      <c r="B3" s="9" t="s">
        <v>5</v>
      </c>
      <c r="C3" s="10" t="s">
        <v>29</v>
      </c>
    </row>
    <row r="4" spans="1:3" x14ac:dyDescent="0.3">
      <c r="B4" s="3" t="s">
        <v>8</v>
      </c>
      <c r="C4" s="14">
        <v>1</v>
      </c>
    </row>
    <row r="5" spans="1:3" x14ac:dyDescent="0.3">
      <c r="B5" s="3" t="s">
        <v>9</v>
      </c>
      <c r="C5" s="14">
        <v>0.8</v>
      </c>
    </row>
    <row r="6" spans="1:3" x14ac:dyDescent="0.3">
      <c r="B6" s="3" t="s">
        <v>10</v>
      </c>
      <c r="C6" s="14">
        <v>0.5</v>
      </c>
    </row>
    <row r="7" spans="1:3" x14ac:dyDescent="0.3">
      <c r="B7" s="3" t="s">
        <v>11</v>
      </c>
      <c r="C7" s="14">
        <v>0.4</v>
      </c>
    </row>
    <row r="8" spans="1:3" x14ac:dyDescent="0.3">
      <c r="B8" s="3" t="s">
        <v>86</v>
      </c>
      <c r="C8" s="14">
        <v>0.5</v>
      </c>
    </row>
    <row r="9" spans="1:3" x14ac:dyDescent="0.3">
      <c r="B9" s="3" t="s">
        <v>87</v>
      </c>
      <c r="C9" s="14">
        <v>0.4</v>
      </c>
    </row>
    <row r="10" spans="1:3" x14ac:dyDescent="0.3">
      <c r="B10" s="3" t="s">
        <v>84</v>
      </c>
      <c r="C10" s="14">
        <v>1</v>
      </c>
    </row>
    <row r="11" spans="1:3" x14ac:dyDescent="0.3">
      <c r="B11" s="3" t="s">
        <v>6</v>
      </c>
      <c r="C11" s="14">
        <v>0.3</v>
      </c>
    </row>
    <row r="12" spans="1:3" x14ac:dyDescent="0.3">
      <c r="B12" s="3" t="s">
        <v>7</v>
      </c>
      <c r="C12" s="14">
        <v>0.2</v>
      </c>
    </row>
    <row r="13" spans="1:3" x14ac:dyDescent="0.3">
      <c r="B13" s="3" t="s">
        <v>83</v>
      </c>
      <c r="C13" s="14">
        <v>0.1</v>
      </c>
    </row>
    <row r="14" spans="1:3" x14ac:dyDescent="0.3">
      <c r="B14" s="3" t="s">
        <v>88</v>
      </c>
      <c r="C14" s="14">
        <v>0.2</v>
      </c>
    </row>
    <row r="15" spans="1:3" x14ac:dyDescent="0.3">
      <c r="A15" s="1"/>
    </row>
    <row r="16" spans="1:3" x14ac:dyDescent="0.3">
      <c r="A16" s="1"/>
      <c r="B16" s="5" t="s">
        <v>12</v>
      </c>
    </row>
    <row r="17" spans="1:4" x14ac:dyDescent="0.3">
      <c r="A17" s="1"/>
    </row>
    <row r="18" spans="1:4" x14ac:dyDescent="0.3">
      <c r="A18" s="1"/>
      <c r="B18" s="29" t="s">
        <v>47</v>
      </c>
    </row>
    <row r="19" spans="1:4" ht="31.5" customHeight="1" x14ac:dyDescent="0.3">
      <c r="A19" s="1"/>
      <c r="B19" s="7" t="s">
        <v>18</v>
      </c>
      <c r="C19" s="8" t="s">
        <v>17</v>
      </c>
      <c r="D19" s="8" t="s">
        <v>13</v>
      </c>
    </row>
    <row r="20" spans="1:4" ht="46.2" customHeight="1" x14ac:dyDescent="0.3">
      <c r="A20" s="26">
        <v>1</v>
      </c>
      <c r="B20" s="64"/>
      <c r="C20" s="26"/>
      <c r="D20" s="53"/>
    </row>
    <row r="21" spans="1:4" ht="46.8" customHeight="1" x14ac:dyDescent="0.3">
      <c r="A21" s="26">
        <v>2</v>
      </c>
      <c r="B21" s="65"/>
      <c r="C21" s="26"/>
      <c r="D21" s="53"/>
    </row>
    <row r="22" spans="1:4" ht="45.6" customHeight="1" x14ac:dyDescent="0.3">
      <c r="A22" s="26">
        <v>3</v>
      </c>
      <c r="B22" s="63"/>
      <c r="C22" s="26"/>
      <c r="D22" s="53"/>
    </row>
    <row r="23" spans="1:4" ht="44.4" customHeight="1" x14ac:dyDescent="0.3">
      <c r="A23" s="26">
        <v>4</v>
      </c>
      <c r="B23" s="63"/>
      <c r="C23" s="26"/>
      <c r="D23" s="53"/>
    </row>
    <row r="24" spans="1:4" ht="44.4" customHeight="1" x14ac:dyDescent="0.3">
      <c r="A24" s="26">
        <v>5</v>
      </c>
      <c r="B24" s="63"/>
      <c r="C24" s="26"/>
      <c r="D24" s="53"/>
    </row>
    <row r="25" spans="1:4" ht="43.8" customHeight="1" x14ac:dyDescent="0.3">
      <c r="A25" s="26">
        <v>6</v>
      </c>
      <c r="B25" s="63"/>
      <c r="C25" s="26"/>
      <c r="D25" s="53"/>
    </row>
    <row r="26" spans="1:4" ht="46.8" customHeight="1" x14ac:dyDescent="0.3">
      <c r="A26" s="26">
        <v>7</v>
      </c>
      <c r="B26" s="67"/>
      <c r="C26" s="26"/>
      <c r="D26" s="53"/>
    </row>
    <row r="27" spans="1:4" ht="46.8" customHeight="1" x14ac:dyDescent="0.3">
      <c r="A27" s="26">
        <v>8</v>
      </c>
      <c r="B27" s="68"/>
      <c r="C27" s="26"/>
      <c r="D27" s="53"/>
    </row>
    <row r="28" spans="1:4" ht="20.100000000000001" customHeight="1" x14ac:dyDescent="0.3">
      <c r="C28" s="66" t="s">
        <v>15</v>
      </c>
      <c r="D28" s="11">
        <f>SUM(D20:D27)</f>
        <v>0</v>
      </c>
    </row>
    <row r="29" spans="1:4" ht="20.100000000000001" customHeight="1" x14ac:dyDescent="0.3">
      <c r="C29" s="6" t="s">
        <v>16</v>
      </c>
      <c r="D29" s="11">
        <f>IF(SUM(D20:D26)&gt;5,5,SUM(D20:D26))</f>
        <v>0</v>
      </c>
    </row>
    <row r="30" spans="1:4" ht="15" customHeight="1" x14ac:dyDescent="0.3"/>
    <row r="31" spans="1:4" ht="30" customHeight="1" x14ac:dyDescent="0.3">
      <c r="B31" s="12" t="s">
        <v>19</v>
      </c>
    </row>
    <row r="32" spans="1:4" ht="30" customHeight="1" x14ac:dyDescent="0.3">
      <c r="B32" s="13" t="s">
        <v>20</v>
      </c>
    </row>
    <row r="33" spans="2:2" ht="30" customHeight="1" x14ac:dyDescent="0.3">
      <c r="B33" s="18" t="s">
        <v>72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7C39-5EBE-4EE9-BD78-71FC7496A01A}">
  <dimension ref="B1:D16"/>
  <sheetViews>
    <sheetView workbookViewId="0">
      <selection activeCell="C13" sqref="C13"/>
    </sheetView>
  </sheetViews>
  <sheetFormatPr defaultRowHeight="14.4" x14ac:dyDescent="0.3"/>
  <cols>
    <col min="2" max="2" width="39.88671875" customWidth="1"/>
    <col min="3" max="3" width="22" customWidth="1"/>
    <col min="4" max="4" width="68.5546875" customWidth="1"/>
  </cols>
  <sheetData>
    <row r="1" spans="2:4" ht="31.5" customHeight="1" x14ac:dyDescent="0.3">
      <c r="B1" s="15" t="s">
        <v>23</v>
      </c>
    </row>
    <row r="3" spans="2:4" x14ac:dyDescent="0.3">
      <c r="B3" s="16" t="s">
        <v>24</v>
      </c>
      <c r="C3" s="17" t="s">
        <v>29</v>
      </c>
    </row>
    <row r="4" spans="2:4" x14ac:dyDescent="0.3">
      <c r="B4" t="s">
        <v>25</v>
      </c>
      <c r="C4" s="4">
        <v>1</v>
      </c>
    </row>
    <row r="5" spans="2:4" x14ac:dyDescent="0.3">
      <c r="B5" t="s">
        <v>26</v>
      </c>
      <c r="C5" s="4">
        <v>1</v>
      </c>
    </row>
    <row r="6" spans="2:4" x14ac:dyDescent="0.3">
      <c r="B6" t="s">
        <v>28</v>
      </c>
      <c r="C6" s="4">
        <v>1</v>
      </c>
    </row>
    <row r="7" spans="2:4" x14ac:dyDescent="0.3">
      <c r="B7" t="s">
        <v>27</v>
      </c>
      <c r="C7" s="4">
        <v>1</v>
      </c>
    </row>
    <row r="8" spans="2:4" x14ac:dyDescent="0.3">
      <c r="B8" t="s">
        <v>30</v>
      </c>
      <c r="C8" s="4">
        <v>0.75</v>
      </c>
    </row>
    <row r="9" spans="2:4" x14ac:dyDescent="0.3">
      <c r="B9" t="s">
        <v>31</v>
      </c>
      <c r="C9" s="4">
        <v>0.75</v>
      </c>
      <c r="D9" s="5" t="s">
        <v>81</v>
      </c>
    </row>
    <row r="10" spans="2:4" x14ac:dyDescent="0.3">
      <c r="B10" t="s">
        <v>32</v>
      </c>
      <c r="C10" s="4">
        <v>0.5</v>
      </c>
      <c r="D10" s="5" t="s">
        <v>81</v>
      </c>
    </row>
    <row r="11" spans="2:4" x14ac:dyDescent="0.3">
      <c r="C11" s="4"/>
    </row>
    <row r="12" spans="2:4" x14ac:dyDescent="0.3">
      <c r="C12" s="30" t="s">
        <v>47</v>
      </c>
    </row>
    <row r="13" spans="2:4" x14ac:dyDescent="0.3">
      <c r="B13" s="16" t="s">
        <v>89</v>
      </c>
      <c r="C13" s="53"/>
    </row>
    <row r="16" spans="2:4" ht="43.2" x14ac:dyDescent="0.3">
      <c r="B16" s="18" t="s">
        <v>36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3DB8-CAF9-4ED0-8311-160359601E95}">
  <dimension ref="A1:C8"/>
  <sheetViews>
    <sheetView workbookViewId="0">
      <selection activeCell="C9" sqref="C9"/>
    </sheetView>
  </sheetViews>
  <sheetFormatPr defaultRowHeight="14.4" x14ac:dyDescent="0.3"/>
  <cols>
    <col min="2" max="2" width="18.88671875" customWidth="1"/>
    <col min="3" max="3" width="16.44140625" customWidth="1"/>
  </cols>
  <sheetData>
    <row r="1" spans="1:3" ht="30" customHeight="1" x14ac:dyDescent="0.3">
      <c r="B1" s="15" t="s">
        <v>14</v>
      </c>
    </row>
    <row r="2" spans="1:3" ht="15" thickBot="1" x14ac:dyDescent="0.35"/>
    <row r="3" spans="1:3" ht="18.600000000000001" thickBot="1" x14ac:dyDescent="0.35">
      <c r="C3" s="25" t="s">
        <v>1</v>
      </c>
    </row>
    <row r="4" spans="1:3" x14ac:dyDescent="0.3">
      <c r="A4" s="50">
        <v>1</v>
      </c>
      <c r="B4" s="19" t="s">
        <v>33</v>
      </c>
      <c r="C4" s="21">
        <f>'1.Ensino e Apoio'!C31</f>
        <v>0</v>
      </c>
    </row>
    <row r="5" spans="1:3" x14ac:dyDescent="0.3">
      <c r="A5" s="51">
        <v>2</v>
      </c>
      <c r="B5" s="20" t="s">
        <v>22</v>
      </c>
      <c r="C5" s="22">
        <f>'2.Orientação'!G37</f>
        <v>0</v>
      </c>
    </row>
    <row r="6" spans="1:3" x14ac:dyDescent="0.3">
      <c r="A6" s="51">
        <v>3</v>
      </c>
      <c r="B6" s="20" t="s">
        <v>34</v>
      </c>
      <c r="C6" s="22">
        <f>'3.Publicação'!D29</f>
        <v>0</v>
      </c>
    </row>
    <row r="7" spans="1:3" ht="15" thickBot="1" x14ac:dyDescent="0.35">
      <c r="A7" s="52">
        <v>4</v>
      </c>
      <c r="B7" s="20" t="s">
        <v>23</v>
      </c>
      <c r="C7" s="22">
        <f>IF('4.Bônus'!C13&lt;1,'4.Bônus'!C13,1)</f>
        <v>0</v>
      </c>
    </row>
    <row r="8" spans="1:3" ht="15" thickBot="1" x14ac:dyDescent="0.35">
      <c r="B8" s="23" t="s">
        <v>35</v>
      </c>
      <c r="C8" s="24">
        <f>SUM(C4:C7)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DA8B-51E3-4F6F-9EEE-576BD4416AB7}">
  <dimension ref="A1:B14"/>
  <sheetViews>
    <sheetView workbookViewId="0">
      <selection activeCell="E13" sqref="E13"/>
    </sheetView>
  </sheetViews>
  <sheetFormatPr defaultRowHeight="14.4" x14ac:dyDescent="0.3"/>
  <cols>
    <col min="1" max="1" width="34" customWidth="1"/>
    <col min="2" max="2" width="78.5546875" customWidth="1"/>
  </cols>
  <sheetData>
    <row r="1" spans="1:2" ht="54" x14ac:dyDescent="0.3">
      <c r="A1" s="71" t="s">
        <v>106</v>
      </c>
      <c r="B1" s="71" t="s">
        <v>92</v>
      </c>
    </row>
    <row r="2" spans="1:2" ht="18" x14ac:dyDescent="0.3">
      <c r="A2" s="69">
        <v>1</v>
      </c>
      <c r="B2" s="70" t="s">
        <v>93</v>
      </c>
    </row>
    <row r="3" spans="1:2" ht="18" x14ac:dyDescent="0.3">
      <c r="A3" s="69">
        <v>2</v>
      </c>
      <c r="B3" s="70" t="s">
        <v>94</v>
      </c>
    </row>
    <row r="4" spans="1:2" ht="18" x14ac:dyDescent="0.3">
      <c r="A4" s="69">
        <v>3</v>
      </c>
      <c r="B4" s="70" t="s">
        <v>95</v>
      </c>
    </row>
    <row r="5" spans="1:2" ht="18" x14ac:dyDescent="0.3">
      <c r="A5" s="69">
        <v>4</v>
      </c>
      <c r="B5" s="70" t="s">
        <v>96</v>
      </c>
    </row>
    <row r="6" spans="1:2" ht="18" x14ac:dyDescent="0.3">
      <c r="A6" s="69">
        <v>5</v>
      </c>
      <c r="B6" s="70" t="s">
        <v>97</v>
      </c>
    </row>
    <row r="7" spans="1:2" ht="18" x14ac:dyDescent="0.3">
      <c r="A7" s="69">
        <v>7</v>
      </c>
      <c r="B7" s="70" t="s">
        <v>98</v>
      </c>
    </row>
    <row r="8" spans="1:2" ht="18" x14ac:dyDescent="0.3">
      <c r="A8" s="69">
        <v>8</v>
      </c>
      <c r="B8" s="70" t="s">
        <v>99</v>
      </c>
    </row>
    <row r="9" spans="1:2" ht="18" x14ac:dyDescent="0.3">
      <c r="A9" s="69">
        <v>9</v>
      </c>
      <c r="B9" s="70" t="s">
        <v>100</v>
      </c>
    </row>
    <row r="10" spans="1:2" ht="18" x14ac:dyDescent="0.3">
      <c r="A10" s="69">
        <v>10</v>
      </c>
      <c r="B10" s="70" t="s">
        <v>101</v>
      </c>
    </row>
    <row r="11" spans="1:2" ht="18" x14ac:dyDescent="0.3">
      <c r="A11" s="69">
        <v>11</v>
      </c>
      <c r="B11" s="70" t="s">
        <v>102</v>
      </c>
    </row>
    <row r="12" spans="1:2" ht="18" x14ac:dyDescent="0.3">
      <c r="A12" s="69">
        <v>14</v>
      </c>
      <c r="B12" s="70" t="s">
        <v>103</v>
      </c>
    </row>
    <row r="13" spans="1:2" ht="18" x14ac:dyDescent="0.3">
      <c r="A13" s="69">
        <v>17</v>
      </c>
      <c r="B13" s="70" t="s">
        <v>104</v>
      </c>
    </row>
    <row r="14" spans="1:2" ht="18" x14ac:dyDescent="0.3">
      <c r="A14" s="69">
        <v>21</v>
      </c>
      <c r="B14" s="70" t="s">
        <v>105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Informações gerais</vt:lpstr>
      <vt:lpstr>1.Ensino e Apoio</vt:lpstr>
      <vt:lpstr>2.Orientação</vt:lpstr>
      <vt:lpstr>3.Publicação</vt:lpstr>
      <vt:lpstr>4.Bônus</vt:lpstr>
      <vt:lpstr>Total</vt:lpstr>
      <vt:lpstr>Tipos de PTT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Gomes Miguez</dc:creator>
  <cp:lastModifiedBy>Ana Lúcia Nazareth da Silva</cp:lastModifiedBy>
  <dcterms:created xsi:type="dcterms:W3CDTF">2023-10-05T23:20:03Z</dcterms:created>
  <dcterms:modified xsi:type="dcterms:W3CDTF">2025-05-05T17:34:03Z</dcterms:modified>
</cp:coreProperties>
</file>